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<sst xmlns="http://schemas.openxmlformats.org/spreadsheetml/2006/main" count="120" uniqueCount="109">
  <si>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</si>
  <si>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</si>
  <si>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</si>
  <si>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</si>
  <si>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</si>
  <si>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</si>
  <si>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</si>
  <si>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</si>
  <si>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</si>
  <si>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</si>
  <si>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</si>
  <si>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</si>
  <si>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</si>
  <si>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</si>
  <si>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</si>
  <si>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</si>
  <si>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</si>
  <si>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</si>
  <si>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</si>
  <si>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</si>
  <si>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</si>
  <si>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</si>
  <si>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</si>
  <si>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</si>
  <si>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</si>
  <si>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</si>
  <si>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</si>
  <si>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</si>
  <si>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</si>
  <si>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</si>
  <si>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</si>
  <si>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</si>
  <si>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</si>
  <si>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</si>
  <si>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</si>
  <si>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</si>
  <si>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</si>
  <si>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</si>
  <si>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</si>
  <si>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</si>
  <si>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</si>
  <si>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</si>
  <si>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</si>
  <si>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</si>
  <si>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</si>
  <si>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</si>
  <si>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</si>
  <si>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</si>
  <si>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</si>
  <si>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</si>
  <si>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</si>
  <si>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</si>
  <si>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</si>
  <si>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</si>
  <si>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</si>
  <si>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</si>
  <si>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</si>
  <si>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</si>
  <si>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</si>
  <si>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</si>
  <si>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</si>
  <si>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</si>
  <si>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</si>
  <si>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</si>
  <si>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</si>
  <si>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</si>
  <si>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</si>
  <si>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</si>
  <si>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</si>
  <si>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</si>
  <si>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</si>
  <si>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</si>
  <si>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</si>
  <si>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</si>
  <si>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</si>
  <si>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</si>
  <si>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</si>
  <si>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</si>
  <si>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</si>
  <si>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</si>
  <si>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</si>
  <si>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</si>
  <si>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</si>
  <si>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</si>
  <si>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</si>
  <si>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</si>
  <si>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</si>
  <si>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</si>
  <si>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</si>
  <si>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</si>
  <si>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</si>
  <si>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</si>
  <si>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</si>
  <si>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0900</t>
  </si>
  <si>
    <t>0902</t>
  </si>
  <si>
    <t>Амбулаторная помощь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</si>
  <si>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</si>
  <si>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</si>
  <si>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</si>
  <si>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</si>
  <si>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Здравоохранение</t>
  </si>
  <si>
    <t>Исполнение бюджета городского округа город Михайловка по расходам в разрезе функциональной классификации расходов бюджетов за 2017 год</t>
  </si>
  <si>
    <t>Утверждено в бюджете</t>
  </si>
  <si>
    <t>Факт. исполнен.</t>
  </si>
  <si>
    <t>%</t>
  </si>
  <si>
    <t>к решению Михайловской городской Думы Волгоградской области</t>
  </si>
  <si>
    <r>
      <rPr>
        <sz val="11"/>
        <rFont val="Times New Roman"/>
        <family val="1"/>
      </rPr>
      <t xml:space="preserve">Приложение № 2 </t>
    </r>
    <r>
      <rPr>
        <sz val="11"/>
        <rFont val="Arial Cyr"/>
        <family val="0"/>
      </rPr>
      <t xml:space="preserve"> </t>
    </r>
  </si>
  <si>
    <t>от 20.06.2018 № 83 "Об исполнении бюджета городского округа</t>
  </si>
  <si>
    <t xml:space="preserve"> город Михайловка за 2017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</si>
</sst>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PageLayoutView="0" workbookViewId="0" topLeftCell="A30">
      <selection activeCell="L9" sqref="L9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40.75390625" style="0" customWidth="1"/>
    <col min="4" max="4" width="11.25390625" style="0" hidden="1" customWidth="1"/>
    <col min="5" max="5" width="14.00390625" style="0" hidden="1" customWidth="1"/>
    <col min="6" max="6" width="12.875" style="0" hidden="1" customWidth="1"/>
    <col min="7" max="7" width="11.375" style="0" hidden="1" customWidth="1"/>
    <col min="8" max="8" width="11.25390625" style="0" hidden="1" customWidth="1"/>
    <col min="9" max="9" width="12.125" style="0" hidden="1" customWidth="1"/>
    <col min="10" max="10" width="14.00390625" style="0" customWidth="1"/>
    <col min="11" max="11" width="11.125" style="13" customWidth="1"/>
    <col min="12" max="12" width="13.625" style="13" customWidth="1"/>
  </cols>
  <sheetData>
    <row r="1" spans="2:12" ht="15">
      <c r="B1" s="26" t="s">
        <v>106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5">
      <c r="B2" s="27" t="s">
        <v>105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5">
      <c r="B3" s="27" t="s">
        <v>107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.75" customHeight="1">
      <c r="B4" s="28"/>
      <c r="C4" s="27" t="s">
        <v>108</v>
      </c>
      <c r="D4" s="26"/>
      <c r="E4" s="26"/>
      <c r="F4" s="26"/>
      <c r="G4" s="26"/>
      <c r="H4" s="26"/>
      <c r="I4" s="26"/>
      <c r="J4" s="26"/>
      <c r="K4" s="26"/>
      <c r="L4" s="26"/>
    </row>
    <row r="5" spans="2:12" ht="59.25" customHeight="1">
      <c r="B5" s="25" t="s">
        <v>101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5.7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0.7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23.25" customHeight="1">
      <c r="B8" s="20" t="s">
        <v>0</v>
      </c>
      <c r="C8" s="20" t="s">
        <v>1</v>
      </c>
      <c r="D8" s="9" t="s">
        <v>33</v>
      </c>
      <c r="E8" s="22" t="s">
        <v>32</v>
      </c>
      <c r="F8" s="22"/>
      <c r="G8" s="22"/>
      <c r="H8" s="22"/>
      <c r="I8" s="22"/>
      <c r="J8" s="23" t="s">
        <v>99</v>
      </c>
      <c r="K8" s="23"/>
      <c r="L8" s="24"/>
    </row>
    <row r="9" spans="2:12" ht="55.5" customHeight="1">
      <c r="B9" s="21"/>
      <c r="C9" s="21"/>
      <c r="D9" s="9"/>
      <c r="E9" s="18"/>
      <c r="F9" s="18"/>
      <c r="G9" s="18"/>
      <c r="H9" s="18"/>
      <c r="I9" s="18"/>
      <c r="J9" s="19" t="s">
        <v>102</v>
      </c>
      <c r="K9" s="19" t="s">
        <v>103</v>
      </c>
      <c r="L9" s="19" t="s">
        <v>104</v>
      </c>
    </row>
    <row r="10" spans="2:12" ht="17.25" customHeight="1">
      <c r="B10" s="5" t="s">
        <v>34</v>
      </c>
      <c r="C10" s="1" t="s">
        <v>2</v>
      </c>
      <c r="D10" s="2">
        <f aca="true" t="shared" si="0" ref="D10:I10">D11+D12+D13+D14+D17+D19+D20</f>
        <v>59701.5</v>
      </c>
      <c r="E10" s="2">
        <f t="shared" si="0"/>
        <v>0</v>
      </c>
      <c r="F10" s="2">
        <f t="shared" si="0"/>
        <v>-1650.7</v>
      </c>
      <c r="G10" s="2">
        <f t="shared" si="0"/>
        <v>0</v>
      </c>
      <c r="H10" s="2">
        <f t="shared" si="0"/>
        <v>368</v>
      </c>
      <c r="I10" s="2">
        <f t="shared" si="0"/>
        <v>0</v>
      </c>
      <c r="J10" s="11">
        <f>J11+J12+J13+J14+J17+J19+J20+J16+J15+J18</f>
        <v>183107.9</v>
      </c>
      <c r="K10" s="11">
        <f>K11+K12+K13+K14+K17+K19+K20+K16+K15+K18</f>
        <v>175610.3</v>
      </c>
      <c r="L10" s="11">
        <f>K10/J10*100</f>
        <v>95.90536508801641</v>
      </c>
    </row>
    <row r="11" spans="2:12" ht="60.75" customHeight="1">
      <c r="B11" s="6" t="s">
        <v>35</v>
      </c>
      <c r="C11" s="3" t="s">
        <v>3</v>
      </c>
      <c r="D11" s="4">
        <v>1437</v>
      </c>
      <c r="E11" s="7"/>
      <c r="F11" s="7"/>
      <c r="G11" s="7"/>
      <c r="H11" s="7"/>
      <c r="I11" s="7"/>
      <c r="J11" s="12">
        <v>1238.5</v>
      </c>
      <c r="K11" s="12">
        <v>1202.3</v>
      </c>
      <c r="L11" s="11">
        <f aca="true" t="shared" si="1" ref="L11:L66">K11/J11*100</f>
        <v>97.07710940654016</v>
      </c>
    </row>
    <row r="12" spans="2:12" ht="76.5" customHeight="1">
      <c r="B12" s="6" t="s">
        <v>36</v>
      </c>
      <c r="C12" s="3" t="s">
        <v>4</v>
      </c>
      <c r="D12" s="4">
        <v>5728</v>
      </c>
      <c r="E12" s="7"/>
      <c r="F12" s="7"/>
      <c r="G12" s="7"/>
      <c r="H12" s="7"/>
      <c r="I12" s="7"/>
      <c r="J12" s="12">
        <v>1696.6</v>
      </c>
      <c r="K12" s="12">
        <v>1642.4</v>
      </c>
      <c r="L12" s="11">
        <f t="shared" si="1"/>
        <v>96.80537545679596</v>
      </c>
    </row>
    <row r="13" spans="2:12" ht="63.75" customHeight="1">
      <c r="B13" s="6" t="s">
        <v>37</v>
      </c>
      <c r="C13" s="3" t="s">
        <v>5</v>
      </c>
      <c r="D13" s="4">
        <v>31962.6</v>
      </c>
      <c r="E13" s="7"/>
      <c r="F13" s="7"/>
      <c r="G13" s="7"/>
      <c r="H13" s="7"/>
      <c r="I13" s="7"/>
      <c r="J13" s="12">
        <v>60386.8</v>
      </c>
      <c r="K13" s="12">
        <v>57823.1</v>
      </c>
      <c r="L13" s="11">
        <f t="shared" si="1"/>
        <v>95.7545357594706</v>
      </c>
    </row>
    <row r="14" spans="2:12" ht="15.75" hidden="1">
      <c r="B14" s="6" t="s">
        <v>38</v>
      </c>
      <c r="C14" s="3" t="s">
        <v>6</v>
      </c>
      <c r="D14" s="4">
        <v>76.9</v>
      </c>
      <c r="E14" s="7"/>
      <c r="F14" s="7"/>
      <c r="G14" s="7"/>
      <c r="H14" s="7"/>
      <c r="I14" s="7"/>
      <c r="J14" s="12"/>
      <c r="K14" s="12"/>
      <c r="L14" s="11" t="e">
        <f t="shared" si="1"/>
        <v>#DIV/0!</v>
      </c>
    </row>
    <row r="15" spans="2:12" ht="62.25" customHeight="1">
      <c r="B15" s="6" t="s">
        <v>66</v>
      </c>
      <c r="C15" s="3" t="s">
        <v>67</v>
      </c>
      <c r="D15" s="4"/>
      <c r="E15" s="7"/>
      <c r="F15" s="7"/>
      <c r="G15" s="7"/>
      <c r="H15" s="7"/>
      <c r="I15" s="7"/>
      <c r="J15" s="12">
        <v>9415.1</v>
      </c>
      <c r="K15" s="12">
        <v>9105</v>
      </c>
      <c r="L15" s="11">
        <f t="shared" si="1"/>
        <v>96.70635468555831</v>
      </c>
    </row>
    <row r="16" spans="2:12" ht="31.5" hidden="1">
      <c r="B16" s="6" t="s">
        <v>63</v>
      </c>
      <c r="C16" s="3" t="s">
        <v>64</v>
      </c>
      <c r="D16" s="4"/>
      <c r="E16" s="7"/>
      <c r="F16" s="7"/>
      <c r="G16" s="7"/>
      <c r="H16" s="7"/>
      <c r="I16" s="7"/>
      <c r="J16" s="12"/>
      <c r="K16" s="12"/>
      <c r="L16" s="11" t="e">
        <f t="shared" si="1"/>
        <v>#DIV/0!</v>
      </c>
    </row>
    <row r="17" spans="2:12" ht="17.25" customHeight="1" hidden="1">
      <c r="B17" s="6" t="s">
        <v>39</v>
      </c>
      <c r="C17" s="3" t="s">
        <v>7</v>
      </c>
      <c r="D17" s="4">
        <v>539</v>
      </c>
      <c r="E17" s="7"/>
      <c r="F17" s="7"/>
      <c r="G17" s="7"/>
      <c r="H17" s="7">
        <v>368</v>
      </c>
      <c r="I17" s="7"/>
      <c r="J17" s="12"/>
      <c r="K17" s="12"/>
      <c r="L17" s="11" t="e">
        <f t="shared" si="1"/>
        <v>#DIV/0!</v>
      </c>
    </row>
    <row r="18" spans="2:12" ht="31.5">
      <c r="B18" s="6" t="s">
        <v>63</v>
      </c>
      <c r="C18" s="3" t="s">
        <v>64</v>
      </c>
      <c r="D18" s="4"/>
      <c r="E18" s="7"/>
      <c r="F18" s="7"/>
      <c r="G18" s="7"/>
      <c r="H18" s="7"/>
      <c r="I18" s="7"/>
      <c r="J18" s="12">
        <v>3383.5</v>
      </c>
      <c r="K18" s="12">
        <v>3383.5</v>
      </c>
      <c r="L18" s="11">
        <f t="shared" si="1"/>
        <v>100</v>
      </c>
    </row>
    <row r="19" spans="2:12" ht="15" customHeight="1">
      <c r="B19" s="6" t="s">
        <v>39</v>
      </c>
      <c r="C19" s="3" t="s">
        <v>8</v>
      </c>
      <c r="D19" s="4">
        <v>296</v>
      </c>
      <c r="E19" s="7"/>
      <c r="F19" s="7"/>
      <c r="G19" s="7"/>
      <c r="H19" s="7"/>
      <c r="I19" s="7"/>
      <c r="J19" s="12">
        <v>207.1</v>
      </c>
      <c r="K19" s="12">
        <v>0</v>
      </c>
      <c r="L19" s="11">
        <f t="shared" si="1"/>
        <v>0</v>
      </c>
    </row>
    <row r="20" spans="2:12" ht="18" customHeight="1">
      <c r="B20" s="6" t="s">
        <v>68</v>
      </c>
      <c r="C20" s="3" t="s">
        <v>9</v>
      </c>
      <c r="D20" s="4">
        <v>19662</v>
      </c>
      <c r="E20" s="7"/>
      <c r="F20" s="7">
        <v>-1650.7</v>
      </c>
      <c r="G20" s="7"/>
      <c r="H20" s="7"/>
      <c r="I20" s="7"/>
      <c r="J20" s="12">
        <v>106780.3</v>
      </c>
      <c r="K20" s="10">
        <v>102454</v>
      </c>
      <c r="L20" s="11">
        <f t="shared" si="1"/>
        <v>95.948409959515</v>
      </c>
    </row>
    <row r="21" spans="2:12" ht="18" customHeight="1" hidden="1">
      <c r="B21" s="5" t="s">
        <v>59</v>
      </c>
      <c r="C21" s="1" t="s">
        <v>60</v>
      </c>
      <c r="D21" s="2"/>
      <c r="E21" s="8"/>
      <c r="F21" s="8"/>
      <c r="G21" s="8"/>
      <c r="H21" s="8"/>
      <c r="I21" s="8"/>
      <c r="J21" s="11"/>
      <c r="K21" s="10"/>
      <c r="L21" s="11" t="e">
        <f t="shared" si="1"/>
        <v>#DIV/0!</v>
      </c>
    </row>
    <row r="22" spans="2:12" ht="18" customHeight="1" hidden="1">
      <c r="B22" s="6" t="s">
        <v>61</v>
      </c>
      <c r="C22" s="3" t="s">
        <v>62</v>
      </c>
      <c r="D22" s="4"/>
      <c r="E22" s="7"/>
      <c r="F22" s="7"/>
      <c r="G22" s="7"/>
      <c r="H22" s="7"/>
      <c r="I22" s="7"/>
      <c r="J22" s="12"/>
      <c r="K22" s="10"/>
      <c r="L22" s="11" t="e">
        <f t="shared" si="1"/>
        <v>#DIV/0!</v>
      </c>
    </row>
    <row r="23" spans="2:12" ht="15" customHeight="1" hidden="1">
      <c r="B23" s="6"/>
      <c r="C23" s="3" t="s">
        <v>84</v>
      </c>
      <c r="D23" s="4"/>
      <c r="E23" s="7"/>
      <c r="F23" s="7"/>
      <c r="G23" s="7"/>
      <c r="H23" s="7"/>
      <c r="I23" s="7"/>
      <c r="J23" s="12"/>
      <c r="K23" s="10"/>
      <c r="L23" s="11"/>
    </row>
    <row r="24" spans="2:12" ht="32.25" customHeight="1">
      <c r="B24" s="5" t="s">
        <v>40</v>
      </c>
      <c r="C24" s="1" t="s">
        <v>10</v>
      </c>
      <c r="D24" s="2">
        <f aca="true" t="shared" si="2" ref="D24:I24">D25+D26+D27</f>
        <v>3883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11">
        <f>J25+J26+J27</f>
        <v>12235.7</v>
      </c>
      <c r="K24" s="11">
        <f>K25+K26+K27</f>
        <v>11536.1</v>
      </c>
      <c r="L24" s="11">
        <f t="shared" si="1"/>
        <v>94.2823050581495</v>
      </c>
    </row>
    <row r="25" spans="2:12" ht="15.75" hidden="1">
      <c r="B25" s="6" t="s">
        <v>41</v>
      </c>
      <c r="C25" s="3" t="s">
        <v>11</v>
      </c>
      <c r="D25" s="4">
        <v>1889</v>
      </c>
      <c r="E25" s="7"/>
      <c r="F25" s="7"/>
      <c r="G25" s="7"/>
      <c r="H25" s="7"/>
      <c r="I25" s="7"/>
      <c r="J25" s="12"/>
      <c r="K25" s="10"/>
      <c r="L25" s="11" t="e">
        <f t="shared" si="1"/>
        <v>#DIV/0!</v>
      </c>
    </row>
    <row r="26" spans="2:12" ht="63.75" customHeight="1">
      <c r="B26" s="6" t="s">
        <v>42</v>
      </c>
      <c r="C26" s="3" t="s">
        <v>87</v>
      </c>
      <c r="D26" s="4">
        <v>1184</v>
      </c>
      <c r="E26" s="7"/>
      <c r="F26" s="7"/>
      <c r="G26" s="7"/>
      <c r="H26" s="7"/>
      <c r="I26" s="7"/>
      <c r="J26" s="12">
        <v>4670.9</v>
      </c>
      <c r="K26" s="10">
        <v>4153.5</v>
      </c>
      <c r="L26" s="11">
        <f t="shared" si="1"/>
        <v>88.92290564987476</v>
      </c>
    </row>
    <row r="27" spans="2:12" ht="47.25" customHeight="1">
      <c r="B27" s="6" t="s">
        <v>43</v>
      </c>
      <c r="C27" s="3" t="s">
        <v>12</v>
      </c>
      <c r="D27" s="4">
        <v>810</v>
      </c>
      <c r="E27" s="7"/>
      <c r="F27" s="7"/>
      <c r="G27" s="7"/>
      <c r="H27" s="7"/>
      <c r="I27" s="7"/>
      <c r="J27" s="12">
        <v>7564.8</v>
      </c>
      <c r="K27" s="10">
        <v>7382.6</v>
      </c>
      <c r="L27" s="11">
        <f t="shared" si="1"/>
        <v>97.59147631133672</v>
      </c>
    </row>
    <row r="28" spans="2:12" ht="15.75">
      <c r="B28" s="5" t="s">
        <v>65</v>
      </c>
      <c r="C28" s="1" t="s">
        <v>13</v>
      </c>
      <c r="D28" s="2">
        <f aca="true" t="shared" si="3" ref="D28:I28">D31</f>
        <v>1210</v>
      </c>
      <c r="E28" s="2">
        <f t="shared" si="3"/>
        <v>0</v>
      </c>
      <c r="F28" s="2">
        <f t="shared" si="3"/>
        <v>60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11">
        <f>J30+J31+J29</f>
        <v>79919.59999999999</v>
      </c>
      <c r="K28" s="11">
        <f>K30+K31+K29</f>
        <v>78369.79999999999</v>
      </c>
      <c r="L28" s="11">
        <f t="shared" si="1"/>
        <v>98.06080110511063</v>
      </c>
    </row>
    <row r="29" spans="2:12" ht="15.75">
      <c r="B29" s="6" t="s">
        <v>88</v>
      </c>
      <c r="C29" s="3" t="s">
        <v>89</v>
      </c>
      <c r="D29" s="2"/>
      <c r="E29" s="2"/>
      <c r="F29" s="2"/>
      <c r="G29" s="2"/>
      <c r="H29" s="2"/>
      <c r="I29" s="2"/>
      <c r="J29" s="12">
        <v>283.9</v>
      </c>
      <c r="K29" s="12">
        <v>219.9</v>
      </c>
      <c r="L29" s="11">
        <f t="shared" si="1"/>
        <v>77.45685100387462</v>
      </c>
    </row>
    <row r="30" spans="2:12" ht="31.5">
      <c r="B30" s="6" t="s">
        <v>85</v>
      </c>
      <c r="C30" s="3" t="s">
        <v>86</v>
      </c>
      <c r="D30" s="4"/>
      <c r="E30" s="4"/>
      <c r="F30" s="4"/>
      <c r="G30" s="4"/>
      <c r="H30" s="4"/>
      <c r="I30" s="4"/>
      <c r="J30" s="12">
        <v>61130.7</v>
      </c>
      <c r="K30" s="10">
        <v>59649.9</v>
      </c>
      <c r="L30" s="11">
        <f t="shared" si="1"/>
        <v>97.57764920081074</v>
      </c>
    </row>
    <row r="31" spans="2:12" ht="30" customHeight="1">
      <c r="B31" s="6" t="s">
        <v>44</v>
      </c>
      <c r="C31" s="3" t="s">
        <v>14</v>
      </c>
      <c r="D31" s="4">
        <v>1210</v>
      </c>
      <c r="E31" s="7"/>
      <c r="F31" s="4">
        <v>60</v>
      </c>
      <c r="G31" s="7"/>
      <c r="H31" s="7"/>
      <c r="I31" s="7"/>
      <c r="J31" s="12">
        <v>18505</v>
      </c>
      <c r="K31" s="10">
        <v>18500</v>
      </c>
      <c r="L31" s="11">
        <f t="shared" si="1"/>
        <v>99.97298027560119</v>
      </c>
    </row>
    <row r="32" spans="2:12" ht="19.5" customHeight="1">
      <c r="B32" s="5" t="s">
        <v>45</v>
      </c>
      <c r="C32" s="1" t="s">
        <v>15</v>
      </c>
      <c r="D32" s="2">
        <f aca="true" t="shared" si="4" ref="D32:I32">D33+D34+D35+D36</f>
        <v>182153.8</v>
      </c>
      <c r="E32" s="2">
        <f t="shared" si="4"/>
        <v>-15692</v>
      </c>
      <c r="F32" s="2">
        <f t="shared" si="4"/>
        <v>-60</v>
      </c>
      <c r="G32" s="2">
        <f t="shared" si="4"/>
        <v>-1027.8</v>
      </c>
      <c r="H32" s="2">
        <f t="shared" si="4"/>
        <v>23300</v>
      </c>
      <c r="I32" s="2">
        <f t="shared" si="4"/>
        <v>0</v>
      </c>
      <c r="J32" s="11">
        <f>J33+J34+J35+J36</f>
        <v>145111.8</v>
      </c>
      <c r="K32" s="11">
        <f>K33+K34+K35+K36</f>
        <v>134625.80000000002</v>
      </c>
      <c r="L32" s="11">
        <f t="shared" si="1"/>
        <v>92.77384747484355</v>
      </c>
    </row>
    <row r="33" spans="2:12" ht="16.5" customHeight="1">
      <c r="B33" s="6" t="s">
        <v>46</v>
      </c>
      <c r="C33" s="3" t="s">
        <v>16</v>
      </c>
      <c r="D33" s="4">
        <v>119732.8</v>
      </c>
      <c r="E33" s="7">
        <v>-15692</v>
      </c>
      <c r="F33" s="7"/>
      <c r="G33" s="7">
        <v>-1027.8</v>
      </c>
      <c r="H33" s="7">
        <v>165</v>
      </c>
      <c r="I33" s="7"/>
      <c r="J33" s="12">
        <v>2491.3</v>
      </c>
      <c r="K33" s="10">
        <v>1525.4</v>
      </c>
      <c r="L33" s="11">
        <f t="shared" si="1"/>
        <v>61.22907718861639</v>
      </c>
    </row>
    <row r="34" spans="2:12" ht="15.75">
      <c r="B34" s="6" t="s">
        <v>47</v>
      </c>
      <c r="C34" s="3" t="s">
        <v>17</v>
      </c>
      <c r="D34" s="4">
        <v>26670</v>
      </c>
      <c r="E34" s="7">
        <v>-1500</v>
      </c>
      <c r="F34" s="7">
        <v>-5000</v>
      </c>
      <c r="G34" s="7"/>
      <c r="H34" s="7"/>
      <c r="I34" s="7"/>
      <c r="J34" s="12">
        <v>43276.1</v>
      </c>
      <c r="K34" s="10">
        <v>42198</v>
      </c>
      <c r="L34" s="11">
        <f t="shared" si="1"/>
        <v>97.50878660507763</v>
      </c>
    </row>
    <row r="35" spans="2:12" ht="18.75" customHeight="1">
      <c r="B35" s="6" t="s">
        <v>48</v>
      </c>
      <c r="C35" s="3" t="s">
        <v>18</v>
      </c>
      <c r="D35" s="4">
        <v>28869</v>
      </c>
      <c r="E35" s="7">
        <v>1500</v>
      </c>
      <c r="F35" s="7">
        <v>4940</v>
      </c>
      <c r="G35" s="7"/>
      <c r="H35" s="7">
        <v>23135</v>
      </c>
      <c r="I35" s="7"/>
      <c r="J35" s="12">
        <v>89245.4</v>
      </c>
      <c r="K35" s="10">
        <v>80999.3</v>
      </c>
      <c r="L35" s="11">
        <f t="shared" si="1"/>
        <v>90.76019604371767</v>
      </c>
    </row>
    <row r="36" spans="2:12" ht="30" customHeight="1">
      <c r="B36" s="6" t="s">
        <v>49</v>
      </c>
      <c r="C36" s="3" t="s">
        <v>19</v>
      </c>
      <c r="D36" s="4">
        <v>6882</v>
      </c>
      <c r="E36" s="7"/>
      <c r="F36" s="7"/>
      <c r="G36" s="7"/>
      <c r="H36" s="7"/>
      <c r="I36" s="7"/>
      <c r="J36" s="12">
        <v>10099</v>
      </c>
      <c r="K36" s="10">
        <v>9903.1</v>
      </c>
      <c r="L36" s="11">
        <f t="shared" si="1"/>
        <v>98.06020398059215</v>
      </c>
    </row>
    <row r="37" spans="2:12" ht="17.25" customHeight="1">
      <c r="B37" s="5" t="s">
        <v>50</v>
      </c>
      <c r="C37" s="1" t="s">
        <v>20</v>
      </c>
      <c r="D37" s="2">
        <f aca="true" t="shared" si="5" ref="D37:I37">D38+D39+D41+D42</f>
        <v>221392.5</v>
      </c>
      <c r="E37" s="2">
        <f t="shared" si="5"/>
        <v>0</v>
      </c>
      <c r="F37" s="2">
        <f t="shared" si="5"/>
        <v>-303.49999999999994</v>
      </c>
      <c r="G37" s="2">
        <f t="shared" si="5"/>
        <v>0</v>
      </c>
      <c r="H37" s="2">
        <f t="shared" si="5"/>
        <v>9170.4</v>
      </c>
      <c r="I37" s="2">
        <f t="shared" si="5"/>
        <v>407.5</v>
      </c>
      <c r="J37" s="11">
        <f>J38+J39+J40+J41+J42</f>
        <v>938921.5</v>
      </c>
      <c r="K37" s="11">
        <f>K38+K39+K40+K41+K42</f>
        <v>881026</v>
      </c>
      <c r="L37" s="11">
        <f t="shared" si="1"/>
        <v>93.83382955870113</v>
      </c>
    </row>
    <row r="38" spans="2:12" ht="16.5" customHeight="1">
      <c r="B38" s="6" t="s">
        <v>51</v>
      </c>
      <c r="C38" s="3" t="s">
        <v>21</v>
      </c>
      <c r="D38" s="4">
        <v>51878</v>
      </c>
      <c r="E38" s="7"/>
      <c r="F38" s="7">
        <v>396.3</v>
      </c>
      <c r="G38" s="7"/>
      <c r="H38" s="7">
        <v>5301.8</v>
      </c>
      <c r="I38" s="7"/>
      <c r="J38" s="12">
        <v>253642.4</v>
      </c>
      <c r="K38" s="10">
        <v>238520.8</v>
      </c>
      <c r="L38" s="11">
        <f t="shared" si="1"/>
        <v>94.03822073911932</v>
      </c>
    </row>
    <row r="39" spans="2:12" ht="16.5" customHeight="1">
      <c r="B39" s="6" t="s">
        <v>52</v>
      </c>
      <c r="C39" s="3" t="s">
        <v>22</v>
      </c>
      <c r="D39" s="4">
        <v>146773.9</v>
      </c>
      <c r="E39" s="7"/>
      <c r="F39" s="7">
        <v>-777.4</v>
      </c>
      <c r="G39" s="7"/>
      <c r="H39" s="7">
        <v>3019.7</v>
      </c>
      <c r="I39" s="7">
        <v>360.7</v>
      </c>
      <c r="J39" s="12">
        <v>544121.7</v>
      </c>
      <c r="K39" s="10">
        <v>503989.7</v>
      </c>
      <c r="L39" s="11">
        <f t="shared" si="1"/>
        <v>92.62444412711348</v>
      </c>
    </row>
    <row r="40" spans="2:12" ht="16.5" customHeight="1">
      <c r="B40" s="6" t="s">
        <v>96</v>
      </c>
      <c r="C40" s="3" t="s">
        <v>97</v>
      </c>
      <c r="D40" s="4"/>
      <c r="E40" s="7"/>
      <c r="F40" s="7"/>
      <c r="G40" s="7"/>
      <c r="H40" s="7"/>
      <c r="I40" s="7"/>
      <c r="J40" s="12">
        <v>86767.4</v>
      </c>
      <c r="K40" s="10">
        <v>84980.6</v>
      </c>
      <c r="L40" s="11">
        <f t="shared" si="1"/>
        <v>97.94070123110755</v>
      </c>
    </row>
    <row r="41" spans="2:12" ht="18" customHeight="1">
      <c r="B41" s="6" t="s">
        <v>53</v>
      </c>
      <c r="C41" s="3" t="s">
        <v>98</v>
      </c>
      <c r="D41" s="4">
        <v>9874</v>
      </c>
      <c r="E41" s="7"/>
      <c r="F41" s="7">
        <v>34.1</v>
      </c>
      <c r="G41" s="7"/>
      <c r="H41" s="7">
        <v>533.3</v>
      </c>
      <c r="I41" s="7"/>
      <c r="J41" s="12">
        <v>29041.6</v>
      </c>
      <c r="K41" s="10">
        <v>28367.8</v>
      </c>
      <c r="L41" s="11">
        <f t="shared" si="1"/>
        <v>97.67987989642444</v>
      </c>
    </row>
    <row r="42" spans="2:12" ht="17.25" customHeight="1">
      <c r="B42" s="6" t="s">
        <v>54</v>
      </c>
      <c r="C42" s="3" t="s">
        <v>23</v>
      </c>
      <c r="D42" s="4">
        <v>12866.6</v>
      </c>
      <c r="E42" s="7"/>
      <c r="F42" s="7">
        <v>43.5</v>
      </c>
      <c r="G42" s="7"/>
      <c r="H42" s="7">
        <v>315.6</v>
      </c>
      <c r="I42" s="7">
        <v>46.8</v>
      </c>
      <c r="J42" s="12">
        <v>25348.4</v>
      </c>
      <c r="K42" s="10">
        <v>25167.1</v>
      </c>
      <c r="L42" s="11">
        <f t="shared" si="1"/>
        <v>99.28476748039323</v>
      </c>
    </row>
    <row r="43" spans="2:12" ht="18.75" customHeight="1">
      <c r="B43" s="5" t="s">
        <v>55</v>
      </c>
      <c r="C43" s="1" t="s">
        <v>69</v>
      </c>
      <c r="D43" s="2">
        <f aca="true" t="shared" si="6" ref="D43:I43">D44+D45+D47</f>
        <v>17918.1</v>
      </c>
      <c r="E43" s="2">
        <f t="shared" si="6"/>
        <v>0</v>
      </c>
      <c r="F43" s="2">
        <f t="shared" si="6"/>
        <v>63.8</v>
      </c>
      <c r="G43" s="2">
        <f t="shared" si="6"/>
        <v>0</v>
      </c>
      <c r="H43" s="2">
        <f t="shared" si="6"/>
        <v>780.5</v>
      </c>
      <c r="I43" s="2">
        <f t="shared" si="6"/>
        <v>13.8</v>
      </c>
      <c r="J43" s="11">
        <f>J44+J46+J47</f>
        <v>102577.9</v>
      </c>
      <c r="K43" s="11">
        <f>K44+K47</f>
        <v>98331.5</v>
      </c>
      <c r="L43" s="11">
        <f t="shared" si="1"/>
        <v>95.86031689087025</v>
      </c>
    </row>
    <row r="44" spans="2:12" ht="15.75">
      <c r="B44" s="6" t="s">
        <v>56</v>
      </c>
      <c r="C44" s="3" t="s">
        <v>24</v>
      </c>
      <c r="D44" s="4">
        <v>13995.1</v>
      </c>
      <c r="E44" s="7"/>
      <c r="F44" s="7">
        <v>63.8</v>
      </c>
      <c r="G44" s="7"/>
      <c r="H44" s="7">
        <v>780.5</v>
      </c>
      <c r="I44" s="7">
        <v>13.8</v>
      </c>
      <c r="J44" s="12">
        <v>102577.9</v>
      </c>
      <c r="K44" s="10">
        <v>98331.5</v>
      </c>
      <c r="L44" s="11">
        <f t="shared" si="1"/>
        <v>95.86031689087025</v>
      </c>
    </row>
    <row r="45" spans="2:12" ht="18" customHeight="1" hidden="1">
      <c r="B45" s="6" t="s">
        <v>57</v>
      </c>
      <c r="C45" s="3" t="s">
        <v>25</v>
      </c>
      <c r="D45" s="4">
        <v>1573</v>
      </c>
      <c r="E45" s="7"/>
      <c r="F45" s="7"/>
      <c r="G45" s="7"/>
      <c r="H45" s="7"/>
      <c r="I45" s="7"/>
      <c r="J45" s="12"/>
      <c r="K45" s="10"/>
      <c r="L45" s="11" t="e">
        <f t="shared" si="1"/>
        <v>#DIV/0!</v>
      </c>
    </row>
    <row r="46" spans="2:12" ht="18" customHeight="1" hidden="1">
      <c r="B46" s="6" t="s">
        <v>57</v>
      </c>
      <c r="C46" s="3" t="s">
        <v>81</v>
      </c>
      <c r="D46" s="4"/>
      <c r="E46" s="7"/>
      <c r="F46" s="7"/>
      <c r="G46" s="7"/>
      <c r="H46" s="7"/>
      <c r="I46" s="7"/>
      <c r="J46" s="12"/>
      <c r="K46" s="10"/>
      <c r="L46" s="11" t="e">
        <f t="shared" si="1"/>
        <v>#DIV/0!</v>
      </c>
    </row>
    <row r="47" spans="2:12" ht="19.5" customHeight="1" hidden="1">
      <c r="B47" s="6" t="s">
        <v>57</v>
      </c>
      <c r="C47" s="3" t="s">
        <v>83</v>
      </c>
      <c r="D47" s="4">
        <v>2350</v>
      </c>
      <c r="E47" s="7"/>
      <c r="F47" s="7"/>
      <c r="G47" s="7"/>
      <c r="H47" s="7"/>
      <c r="I47" s="7"/>
      <c r="J47" s="12"/>
      <c r="K47" s="10"/>
      <c r="L47" s="11" t="e">
        <f t="shared" si="1"/>
        <v>#DIV/0!</v>
      </c>
    </row>
    <row r="48" spans="2:12" ht="17.25" customHeight="1" hidden="1">
      <c r="B48" s="6" t="s">
        <v>58</v>
      </c>
      <c r="C48" s="3"/>
      <c r="D48" s="4">
        <v>13105</v>
      </c>
      <c r="E48" s="7"/>
      <c r="F48" s="7">
        <v>1520.3</v>
      </c>
      <c r="G48" s="7"/>
      <c r="H48" s="7">
        <v>183.1</v>
      </c>
      <c r="I48" s="7"/>
      <c r="J48" s="12"/>
      <c r="K48" s="10"/>
      <c r="L48" s="11" t="e">
        <f t="shared" si="1"/>
        <v>#DIV/0!</v>
      </c>
    </row>
    <row r="49" spans="2:12" ht="21.75" customHeight="1" hidden="1">
      <c r="B49" s="6" t="s">
        <v>70</v>
      </c>
      <c r="C49" s="3" t="s">
        <v>82</v>
      </c>
      <c r="D49" s="2">
        <v>5287</v>
      </c>
      <c r="E49" s="7"/>
      <c r="F49" s="7"/>
      <c r="G49" s="7"/>
      <c r="H49" s="7"/>
      <c r="I49" s="7"/>
      <c r="J49" s="12">
        <v>0</v>
      </c>
      <c r="K49" s="10">
        <v>0</v>
      </c>
      <c r="L49" s="11" t="e">
        <f t="shared" si="1"/>
        <v>#DIV/0!</v>
      </c>
    </row>
    <row r="50" spans="2:12" ht="16.5" customHeight="1">
      <c r="B50" s="5" t="s">
        <v>93</v>
      </c>
      <c r="C50" s="1" t="s">
        <v>100</v>
      </c>
      <c r="D50" s="2"/>
      <c r="E50" s="7"/>
      <c r="F50" s="7"/>
      <c r="G50" s="7"/>
      <c r="H50" s="7"/>
      <c r="I50" s="7"/>
      <c r="J50" s="11">
        <f>J51</f>
        <v>565</v>
      </c>
      <c r="K50" s="11">
        <f>K51</f>
        <v>564.4</v>
      </c>
      <c r="L50" s="11">
        <f t="shared" si="1"/>
        <v>99.8938053097345</v>
      </c>
    </row>
    <row r="51" spans="2:12" ht="16.5" customHeight="1">
      <c r="B51" s="6" t="s">
        <v>94</v>
      </c>
      <c r="C51" s="3" t="s">
        <v>95</v>
      </c>
      <c r="D51" s="2"/>
      <c r="E51" s="7"/>
      <c r="F51" s="7"/>
      <c r="G51" s="7"/>
      <c r="H51" s="7"/>
      <c r="I51" s="7"/>
      <c r="J51" s="12">
        <v>565</v>
      </c>
      <c r="K51" s="10">
        <v>564.4</v>
      </c>
      <c r="L51" s="11">
        <f t="shared" si="1"/>
        <v>99.8938053097345</v>
      </c>
    </row>
    <row r="52" spans="2:12" ht="15.75">
      <c r="B52" s="5">
        <v>1000</v>
      </c>
      <c r="C52" s="1" t="s">
        <v>27</v>
      </c>
      <c r="D52" s="2" t="e">
        <f>D53+D54+D55+#REF!</f>
        <v>#REF!</v>
      </c>
      <c r="E52" s="2" t="e">
        <f>E53+E54+E55+#REF!</f>
        <v>#REF!</v>
      </c>
      <c r="F52" s="2" t="e">
        <f>F53+F54+F55+#REF!</f>
        <v>#REF!</v>
      </c>
      <c r="G52" s="2" t="e">
        <f>G53+G54+G55+#REF!</f>
        <v>#REF!</v>
      </c>
      <c r="H52" s="2" t="e">
        <f>H53+H54+H55+#REF!</f>
        <v>#REF!</v>
      </c>
      <c r="I52" s="2" t="e">
        <f>I53+I54+I55+#REF!</f>
        <v>#REF!</v>
      </c>
      <c r="J52" s="11">
        <f>J53+J54+J55</f>
        <v>109550.3</v>
      </c>
      <c r="K52" s="11">
        <f>K53+K54+K55</f>
        <v>106653.09999999999</v>
      </c>
      <c r="L52" s="11">
        <f t="shared" si="1"/>
        <v>97.35537009026902</v>
      </c>
    </row>
    <row r="53" spans="2:12" ht="17.25" customHeight="1">
      <c r="B53" s="6">
        <v>1001</v>
      </c>
      <c r="C53" s="3" t="s">
        <v>28</v>
      </c>
      <c r="D53" s="4">
        <v>1067</v>
      </c>
      <c r="E53" s="7"/>
      <c r="F53" s="7"/>
      <c r="G53" s="7"/>
      <c r="H53" s="7"/>
      <c r="I53" s="7"/>
      <c r="J53" s="12">
        <v>7170</v>
      </c>
      <c r="K53" s="10">
        <v>7146.9</v>
      </c>
      <c r="L53" s="11">
        <f t="shared" si="1"/>
        <v>99.67782426778243</v>
      </c>
    </row>
    <row r="54" spans="2:12" ht="15.75" customHeight="1">
      <c r="B54" s="6">
        <v>1003</v>
      </c>
      <c r="C54" s="3" t="s">
        <v>29</v>
      </c>
      <c r="D54" s="4">
        <v>10823.3</v>
      </c>
      <c r="E54" s="4">
        <v>15692</v>
      </c>
      <c r="F54" s="7"/>
      <c r="G54" s="7"/>
      <c r="H54" s="7"/>
      <c r="I54" s="7"/>
      <c r="J54" s="12">
        <v>67756.6</v>
      </c>
      <c r="K54" s="10">
        <v>64978.5</v>
      </c>
      <c r="L54" s="11">
        <f t="shared" si="1"/>
        <v>95.89988281584377</v>
      </c>
    </row>
    <row r="55" spans="2:12" ht="15" customHeight="1">
      <c r="B55" s="6">
        <v>1004</v>
      </c>
      <c r="C55" s="3" t="s">
        <v>30</v>
      </c>
      <c r="D55" s="4">
        <v>7212.6</v>
      </c>
      <c r="E55" s="7"/>
      <c r="F55" s="7"/>
      <c r="G55" s="7"/>
      <c r="H55" s="7"/>
      <c r="I55" s="7"/>
      <c r="J55" s="12">
        <v>34623.7</v>
      </c>
      <c r="K55" s="10">
        <v>34527.7</v>
      </c>
      <c r="L55" s="11">
        <f t="shared" si="1"/>
        <v>99.72273327229615</v>
      </c>
    </row>
    <row r="56" spans="2:12" ht="15.75" customHeight="1">
      <c r="B56" s="5" t="s">
        <v>71</v>
      </c>
      <c r="C56" s="1" t="s">
        <v>26</v>
      </c>
      <c r="D56" s="4"/>
      <c r="E56" s="7"/>
      <c r="F56" s="7"/>
      <c r="G56" s="7"/>
      <c r="H56" s="7"/>
      <c r="I56" s="7"/>
      <c r="J56" s="11">
        <f>J57+J58</f>
        <v>17280.9</v>
      </c>
      <c r="K56" s="11">
        <f>K57+K58</f>
        <v>16456.5</v>
      </c>
      <c r="L56" s="11">
        <f t="shared" si="1"/>
        <v>95.2294151346284</v>
      </c>
    </row>
    <row r="57" spans="2:12" ht="13.5" customHeight="1">
      <c r="B57" s="6" t="s">
        <v>72</v>
      </c>
      <c r="C57" s="3" t="s">
        <v>73</v>
      </c>
      <c r="D57" s="4"/>
      <c r="E57" s="7"/>
      <c r="F57" s="7"/>
      <c r="G57" s="7"/>
      <c r="H57" s="7"/>
      <c r="I57" s="7"/>
      <c r="J57" s="12">
        <v>17280.9</v>
      </c>
      <c r="K57" s="10">
        <v>16456.5</v>
      </c>
      <c r="L57" s="11">
        <f t="shared" si="1"/>
        <v>95.2294151346284</v>
      </c>
    </row>
    <row r="58" spans="2:12" ht="32.25" customHeight="1" hidden="1">
      <c r="B58" s="6" t="s">
        <v>74</v>
      </c>
      <c r="C58" s="3" t="s">
        <v>75</v>
      </c>
      <c r="D58" s="4"/>
      <c r="E58" s="7"/>
      <c r="F58" s="7"/>
      <c r="G58" s="7"/>
      <c r="H58" s="7"/>
      <c r="I58" s="7"/>
      <c r="J58" s="12">
        <v>0</v>
      </c>
      <c r="K58" s="10"/>
      <c r="L58" s="11" t="e">
        <f t="shared" si="1"/>
        <v>#DIV/0!</v>
      </c>
    </row>
    <row r="59" spans="2:12" ht="15.75" customHeight="1">
      <c r="B59" s="5" t="s">
        <v>76</v>
      </c>
      <c r="C59" s="1" t="s">
        <v>77</v>
      </c>
      <c r="D59" s="4"/>
      <c r="E59" s="7"/>
      <c r="F59" s="7"/>
      <c r="G59" s="7"/>
      <c r="H59" s="7"/>
      <c r="I59" s="7"/>
      <c r="J59" s="11">
        <f>J60+J61</f>
        <v>3249.3</v>
      </c>
      <c r="K59" s="11">
        <f>K60+K61</f>
        <v>3245.9</v>
      </c>
      <c r="L59" s="11">
        <f t="shared" si="1"/>
        <v>99.89536207798602</v>
      </c>
    </row>
    <row r="60" spans="2:12" ht="16.5" customHeight="1">
      <c r="B60" s="6" t="s">
        <v>78</v>
      </c>
      <c r="C60" s="3" t="s">
        <v>25</v>
      </c>
      <c r="D60" s="4"/>
      <c r="E60" s="7"/>
      <c r="F60" s="7"/>
      <c r="G60" s="7"/>
      <c r="H60" s="7"/>
      <c r="I60" s="7"/>
      <c r="J60" s="12">
        <v>3249.3</v>
      </c>
      <c r="K60" s="10">
        <v>3245.9</v>
      </c>
      <c r="L60" s="11">
        <f t="shared" si="1"/>
        <v>99.89536207798602</v>
      </c>
    </row>
    <row r="61" spans="2:12" ht="0" customHeight="1" hidden="1">
      <c r="B61" s="6" t="s">
        <v>79</v>
      </c>
      <c r="C61" s="3" t="s">
        <v>80</v>
      </c>
      <c r="D61" s="4"/>
      <c r="E61" s="7"/>
      <c r="F61" s="7"/>
      <c r="G61" s="7"/>
      <c r="H61" s="7"/>
      <c r="I61" s="7"/>
      <c r="J61" s="12">
        <v>0</v>
      </c>
      <c r="K61" s="10"/>
      <c r="L61" s="11" t="e">
        <f t="shared" si="1"/>
        <v>#DIV/0!</v>
      </c>
    </row>
    <row r="62" spans="2:12" s="16" customFormat="1" ht="30" customHeight="1" hidden="1">
      <c r="B62" s="5" t="s">
        <v>90</v>
      </c>
      <c r="C62" s="1" t="s">
        <v>7</v>
      </c>
      <c r="D62" s="2"/>
      <c r="E62" s="8"/>
      <c r="F62" s="8"/>
      <c r="G62" s="8"/>
      <c r="H62" s="8"/>
      <c r="I62" s="8"/>
      <c r="J62" s="11">
        <f>J63</f>
        <v>0</v>
      </c>
      <c r="K62" s="11">
        <f>K63</f>
        <v>0</v>
      </c>
      <c r="L62" s="11" t="e">
        <f t="shared" si="1"/>
        <v>#DIV/0!</v>
      </c>
    </row>
    <row r="63" spans="2:12" s="17" customFormat="1" ht="30" customHeight="1" hidden="1">
      <c r="B63" s="6" t="s">
        <v>91</v>
      </c>
      <c r="C63" s="3" t="s">
        <v>92</v>
      </c>
      <c r="D63" s="4"/>
      <c r="E63" s="7"/>
      <c r="F63" s="7"/>
      <c r="G63" s="7"/>
      <c r="H63" s="7"/>
      <c r="I63" s="7"/>
      <c r="J63" s="12">
        <v>0</v>
      </c>
      <c r="K63" s="10">
        <v>0</v>
      </c>
      <c r="L63" s="11" t="e">
        <f t="shared" si="1"/>
        <v>#DIV/0!</v>
      </c>
    </row>
    <row r="64" spans="2:12" s="17" customFormat="1" ht="30" customHeight="1">
      <c r="B64" s="5" t="s">
        <v>90</v>
      </c>
      <c r="C64" s="1" t="s">
        <v>7</v>
      </c>
      <c r="D64" s="2"/>
      <c r="E64" s="8"/>
      <c r="F64" s="8"/>
      <c r="G64" s="8"/>
      <c r="H64" s="8"/>
      <c r="I64" s="8"/>
      <c r="J64" s="11">
        <f>J65</f>
        <v>5087.7</v>
      </c>
      <c r="K64" s="11">
        <f>K65</f>
        <v>5084.7</v>
      </c>
      <c r="L64" s="11">
        <f t="shared" si="1"/>
        <v>99.94103425909546</v>
      </c>
    </row>
    <row r="65" spans="2:12" s="17" customFormat="1" ht="47.25">
      <c r="B65" s="6" t="s">
        <v>91</v>
      </c>
      <c r="C65" s="3" t="s">
        <v>92</v>
      </c>
      <c r="D65" s="4"/>
      <c r="E65" s="7"/>
      <c r="F65" s="7"/>
      <c r="G65" s="7"/>
      <c r="H65" s="7"/>
      <c r="I65" s="7"/>
      <c r="J65" s="12">
        <v>5087.7</v>
      </c>
      <c r="K65" s="10">
        <v>5084.7</v>
      </c>
      <c r="L65" s="11">
        <f t="shared" si="1"/>
        <v>99.94103425909546</v>
      </c>
    </row>
    <row r="66" spans="2:12" ht="15.75">
      <c r="B66" s="1"/>
      <c r="C66" s="1" t="s">
        <v>31</v>
      </c>
      <c r="D66" s="8" t="e">
        <f>D10+D24+D28+D32+D37+D43+#REF!+D52</f>
        <v>#REF!</v>
      </c>
      <c r="E66" s="8" t="e">
        <f>E10+E24+E28+E32+E37+E43+#REF!+E52</f>
        <v>#REF!</v>
      </c>
      <c r="F66" s="8" t="e">
        <f>F10+F24+F28+F32+F37+F43+#REF!+F52</f>
        <v>#REF!</v>
      </c>
      <c r="G66" s="8" t="e">
        <f>G10+G24+G28+G32+G37+G43+#REF!+G52</f>
        <v>#REF!</v>
      </c>
      <c r="H66" s="8" t="e">
        <f>H10+H24+H28+H32+H37+H43+#REF!+H52</f>
        <v>#REF!</v>
      </c>
      <c r="I66" s="8" t="e">
        <f>I10+I24+I28+I32+I37+I43+#REF!+I52</f>
        <v>#REF!</v>
      </c>
      <c r="J66" s="11">
        <f>J10+J24+J28+J32+J37+J43+J52+J56+J59+J62+J64+J50</f>
        <v>1597607.5999999999</v>
      </c>
      <c r="K66" s="11">
        <f>K10+K24+K28+K32+K37+K43+K50+K52+K56+K59+K64</f>
        <v>1511504.0999999999</v>
      </c>
      <c r="L66" s="11">
        <f t="shared" si="1"/>
        <v>94.61047255909398</v>
      </c>
    </row>
  </sheetData>
  <sheetProtection/>
  <mergeCells count="9">
    <mergeCell ref="B8:B9"/>
    <mergeCell ref="E8:I8"/>
    <mergeCell ref="C8:C9"/>
    <mergeCell ref="J8:L8"/>
    <mergeCell ref="B5:L5"/>
    <mergeCell ref="B1:L1"/>
    <mergeCell ref="B2:L2"/>
    <mergeCell ref="B3:L3"/>
    <mergeCell ref="C4:L4"/>
  </mergeCells>
  <printOptions/>
  <pageMargins left="0.62" right="0.33" top="0.37" bottom="0.45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2018-06-19T08:25:07Z</cp:lastPrinted>
  <dcterms:created xsi:type="dcterms:W3CDTF">2008-04-16T04:01:17Z</dcterms:created>
  <dcterms:modified xsi:type="dcterms:W3CDTF">2018-06-19T08:32:11Z</dcterms:modified>
  <cp:category/>
  <cp:version/>
  <cp:contentType/>
  <cp:contentStatus/>
</cp:coreProperties>
</file>